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755"/>
  </bookViews>
  <sheets>
    <sheet name="Register of Wages" sheetId="3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0" i="3"/>
  <c r="N30"/>
  <c r="L30"/>
  <c r="S30" s="1"/>
  <c r="R29"/>
  <c r="N29"/>
  <c r="L29"/>
  <c r="S29" s="1"/>
  <c r="R28"/>
  <c r="N28"/>
  <c r="L28"/>
  <c r="S28" s="1"/>
  <c r="R27"/>
  <c r="N27"/>
  <c r="M27"/>
  <c r="L27"/>
  <c r="S27" s="1"/>
  <c r="N26"/>
  <c r="L26"/>
  <c r="M26" s="1"/>
  <c r="R26" s="1"/>
  <c r="N25"/>
  <c r="M25"/>
  <c r="R25" s="1"/>
  <c r="L25"/>
  <c r="L11"/>
  <c r="S25" l="1"/>
  <c r="S26"/>
  <c r="R13"/>
  <c r="R12"/>
  <c r="R11"/>
  <c r="S13"/>
  <c r="L13"/>
  <c r="L12"/>
  <c r="E14"/>
  <c r="S12" l="1"/>
  <c r="S11"/>
</calcChain>
</file>

<file path=xl/sharedStrings.xml><?xml version="1.0" encoding="utf-8"?>
<sst xmlns="http://schemas.openxmlformats.org/spreadsheetml/2006/main" count="121" uniqueCount="48">
  <si>
    <t>SL NO.</t>
  </si>
  <si>
    <t>REMARKS</t>
  </si>
  <si>
    <t>FORM-XIII</t>
  </si>
  <si>
    <t>Name and Adress of Contractor</t>
  </si>
  <si>
    <t>Nature and Location of Work</t>
  </si>
  <si>
    <r>
      <t xml:space="preserve">Name and Adress of Principal Employer  </t>
    </r>
    <r>
      <rPr>
        <sz val="11"/>
        <color theme="1"/>
        <rFont val="Calibri"/>
        <family val="2"/>
        <scheme val="minor"/>
      </rPr>
      <t>TPDDL NDPL House, Hudson Lines, Kingways Camp Delhi 110009</t>
    </r>
  </si>
  <si>
    <r>
      <rPr>
        <b/>
        <sz val="11"/>
        <color theme="1"/>
        <rFont val="Calibri"/>
        <family val="2"/>
        <scheme val="minor"/>
      </rPr>
      <t>CG Power and Industrial Solution Limited</t>
    </r>
    <r>
      <rPr>
        <sz val="11"/>
        <color theme="1"/>
        <rFont val="Calibri"/>
        <family val="2"/>
        <scheme val="minor"/>
      </rPr>
      <t xml:space="preserve">  AIHP Signature Tower, Plot No 418 &amp; 419 1st Floor Wing B Udyog Vihar Phase-iv, Gurugram 122015 Haryana (</t>
    </r>
    <r>
      <rPr>
        <b/>
        <sz val="11"/>
        <color theme="1"/>
        <rFont val="Calibri"/>
        <family val="2"/>
        <scheme val="minor"/>
      </rPr>
      <t xml:space="preserve">Name and Adress of Sub Contractor :-  D.D Infratech, </t>
    </r>
    <r>
      <rPr>
        <sz val="11"/>
        <color theme="1"/>
        <rFont val="Calibri"/>
        <family val="2"/>
        <scheme val="minor"/>
      </rPr>
      <t>Pole No. 02, Village Neelwal, Near Mandir Transformer Gali, Nangloi, New Delhi-110041 and Ladpur, Chhatera, Bahadurpur, Sonepat Haryana 131003)</t>
    </r>
  </si>
  <si>
    <t>SKILLED</t>
  </si>
  <si>
    <t>See Rule78 (l)(a)(i)</t>
  </si>
  <si>
    <t>REGISTER OF WAGES</t>
  </si>
  <si>
    <t>NAME OF WORKMEN</t>
  </si>
  <si>
    <t>SERIAL NO IN THE REGISTER OF WORKMEN</t>
  </si>
  <si>
    <t>DESIGNATION NATURE OF WORK DONE</t>
  </si>
  <si>
    <t>NO. OF DAYS WORKED</t>
  </si>
  <si>
    <t>UNITS OF WORK DONE</t>
  </si>
  <si>
    <t>DAILY RATE OF WAGES PIECE RATE</t>
  </si>
  <si>
    <t>AMOUNT OF WAGES EARNEDE</t>
  </si>
  <si>
    <t>BASIC WAGES</t>
  </si>
  <si>
    <t>DEARNESS ALLOWANCES</t>
  </si>
  <si>
    <t>OVER TIME</t>
  </si>
  <si>
    <t>OTHER CASH PAYMENTS NATURE OF PAYMENT OF TO BE INDICATED</t>
  </si>
  <si>
    <t>TOTAL</t>
  </si>
  <si>
    <t>DEDUCTION, IF ANY(INDICATE NATURE)</t>
  </si>
  <si>
    <t>ESI</t>
  </si>
  <si>
    <t>PF</t>
  </si>
  <si>
    <t>EPF</t>
  </si>
  <si>
    <t>LABOUR WELFARE</t>
  </si>
  <si>
    <t>TOTAL DEDUCTION</t>
  </si>
  <si>
    <t>NET AMOUNT PAID</t>
  </si>
  <si>
    <t>SIGNATURE/THUMB IMPRESSION OF WORKMEN</t>
  </si>
  <si>
    <t>INITIAL OF CONTRACTOR OF HIS REPERSENTATIVE</t>
  </si>
  <si>
    <t>-</t>
  </si>
  <si>
    <t xml:space="preserve">SITC of 66kV GIS Switching Sub Station  Sawada Ghevra </t>
  </si>
  <si>
    <t xml:space="preserve"> RAJVIR </t>
  </si>
  <si>
    <t xml:space="preserve">KAMAL </t>
  </si>
  <si>
    <t>VINOD KUMAR</t>
  </si>
  <si>
    <r>
      <rPr>
        <b/>
        <sz val="11"/>
        <color theme="1"/>
        <rFont val="Calibri"/>
        <family val="2"/>
        <scheme val="minor"/>
      </rPr>
      <t xml:space="preserve">Name and adress of the Establishment in/under which contract is carried on </t>
    </r>
    <r>
      <rPr>
        <sz val="11"/>
        <color theme="1"/>
        <rFont val="Calibri"/>
        <family val="2"/>
        <scheme val="minor"/>
      </rPr>
      <t xml:space="preserve"> C/o TPDDL 66kV Switching S/s  Sawada Ghevra</t>
    </r>
  </si>
  <si>
    <r>
      <t xml:space="preserve">For The Month ofApril </t>
    </r>
    <r>
      <rPr>
        <b/>
        <sz val="11"/>
        <color theme="1"/>
        <rFont val="Calibri"/>
        <family val="2"/>
        <scheme val="minor"/>
      </rPr>
      <t>"23</t>
    </r>
  </si>
  <si>
    <t>ADITYA KUMAR RAI</t>
  </si>
  <si>
    <t>SANJU VISHWAKRMA</t>
  </si>
  <si>
    <t>RAMPRAKASH VISHWAKRMA</t>
  </si>
  <si>
    <t>ASHOK BAITHA</t>
  </si>
  <si>
    <t xml:space="preserve">RAMPAWAN BAITHA </t>
  </si>
  <si>
    <t xml:space="preserve">DEEPAK KUMAR </t>
  </si>
  <si>
    <t>UN-SKILLED</t>
  </si>
  <si>
    <r>
      <rPr>
        <b/>
        <sz val="11"/>
        <color theme="1"/>
        <rFont val="Calibri"/>
        <family val="2"/>
        <scheme val="minor"/>
      </rPr>
      <t>CG Power and Industrial Solution Limited</t>
    </r>
    <r>
      <rPr>
        <sz val="11"/>
        <color theme="1"/>
        <rFont val="Calibri"/>
        <family val="2"/>
        <scheme val="minor"/>
      </rPr>
      <t xml:space="preserve">  AIHP Signature Tower, Plot No 418 &amp; 419 1st Floor Wing B Udyog Vihar Phase-iv, Gurugram 122015 Haryana (</t>
    </r>
    <r>
      <rPr>
        <b/>
        <sz val="11"/>
        <color theme="1"/>
        <rFont val="Calibri"/>
        <family val="2"/>
        <scheme val="minor"/>
      </rPr>
      <t>Name and Adress of Sub Contractor :- TRINITY INFRACON PVT.LTD. Address:X-1913, GALI NO.10, RAJ GARH COLONY EXTN-II, GANDHI NAGAR-31</t>
    </r>
  </si>
  <si>
    <t>DAILY RATE OF WAGES/ PIECE RATE</t>
  </si>
  <si>
    <t xml:space="preserve">Total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</si>
</sst>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" fontId="0" fillId="3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0" fillId="0" borderId="1" xfId="0" applyFont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30"/>
  <sheetViews>
    <sheetView tabSelected="1" view="pageBreakPreview" zoomScale="60" workbookViewId="0">
      <selection activeCell="B3" sqref="B3:I3"/>
    </sheetView>
  </sheetViews>
  <sheetFormatPr defaultRowHeight="15"/>
  <cols>
    <col min="1" max="1" width="11.5703125" bestFit="1" customWidth="1"/>
    <col min="2" max="2" width="27.140625" customWidth="1"/>
    <col min="3" max="3" width="14.85546875" customWidth="1"/>
    <col min="4" max="4" width="12.42578125" bestFit="1" customWidth="1"/>
    <col min="5" max="5" width="11.28515625" bestFit="1" customWidth="1"/>
    <col min="6" max="6" width="13.7109375" customWidth="1"/>
    <col min="7" max="7" width="13.5703125" customWidth="1"/>
    <col min="8" max="8" width="13.85546875" customWidth="1"/>
    <col min="9" max="9" width="12.28515625" customWidth="1"/>
    <col min="10" max="10" width="10" customWidth="1"/>
    <col min="11" max="11" width="15.28515625" customWidth="1"/>
    <col min="12" max="12" width="7.7109375" bestFit="1" customWidth="1"/>
    <col min="13" max="13" width="5.140625" bestFit="1" customWidth="1"/>
    <col min="14" max="14" width="8.85546875" customWidth="1"/>
    <col min="15" max="15" width="5.140625" bestFit="1" customWidth="1"/>
    <col min="16" max="16" width="8.140625" customWidth="1"/>
    <col min="17" max="17" width="1.7109375" hidden="1" customWidth="1"/>
    <col min="18" max="18" width="10.85546875" customWidth="1"/>
    <col min="19" max="19" width="8.5703125" bestFit="1" customWidth="1"/>
    <col min="20" max="20" width="12" customWidth="1"/>
    <col min="21" max="21" width="9" bestFit="1" customWidth="1"/>
    <col min="22" max="22" width="8.42578125" bestFit="1" customWidth="1"/>
  </cols>
  <sheetData>
    <row r="1" spans="1:22">
      <c r="A1" s="5" t="s">
        <v>2</v>
      </c>
    </row>
    <row r="2" spans="1:22" ht="30">
      <c r="A2" s="1" t="s">
        <v>8</v>
      </c>
      <c r="J2" s="24" t="s">
        <v>37</v>
      </c>
      <c r="K2" s="24"/>
    </row>
    <row r="3" spans="1:22" ht="26.25">
      <c r="B3" s="23" t="s">
        <v>9</v>
      </c>
      <c r="C3" s="23"/>
      <c r="D3" s="23"/>
      <c r="E3" s="23"/>
      <c r="F3" s="23"/>
      <c r="G3" s="23"/>
      <c r="H3" s="23"/>
      <c r="I3" s="23"/>
    </row>
    <row r="4" spans="1:22" ht="26.25">
      <c r="B4" s="6"/>
      <c r="C4" s="6"/>
      <c r="D4" s="6"/>
      <c r="E4" s="6"/>
      <c r="F4" s="6"/>
      <c r="G4" s="6"/>
      <c r="H4" s="6"/>
      <c r="I4" s="6"/>
    </row>
    <row r="5" spans="1:22" ht="94.5" customHeight="1">
      <c r="A5" s="28" t="s">
        <v>3</v>
      </c>
      <c r="B5" s="28"/>
      <c r="C5" s="24" t="s">
        <v>6</v>
      </c>
      <c r="D5" s="24"/>
      <c r="E5" s="24"/>
      <c r="F5" s="24"/>
      <c r="G5" s="24" t="s">
        <v>36</v>
      </c>
      <c r="H5" s="24"/>
      <c r="I5" s="24"/>
      <c r="J5" s="24"/>
      <c r="K5" s="24"/>
      <c r="L5" s="24"/>
    </row>
    <row r="7" spans="1:22" ht="37.5" customHeight="1">
      <c r="A7" s="28" t="s">
        <v>4</v>
      </c>
      <c r="B7" s="28"/>
      <c r="C7" s="27" t="s">
        <v>32</v>
      </c>
      <c r="D7" s="27"/>
      <c r="E7" s="27"/>
      <c r="F7" s="27"/>
      <c r="G7" s="40" t="s">
        <v>5</v>
      </c>
      <c r="H7" s="41"/>
      <c r="I7" s="41"/>
      <c r="J7" s="41"/>
      <c r="K7" s="41"/>
      <c r="L7" s="41"/>
    </row>
    <row r="9" spans="1:22" ht="105" customHeight="1">
      <c r="A9" s="33" t="s">
        <v>0</v>
      </c>
      <c r="B9" s="33" t="s">
        <v>10</v>
      </c>
      <c r="C9" s="35" t="s">
        <v>11</v>
      </c>
      <c r="D9" s="35" t="s">
        <v>12</v>
      </c>
      <c r="E9" s="35" t="s">
        <v>13</v>
      </c>
      <c r="F9" s="35" t="s">
        <v>14</v>
      </c>
      <c r="G9" s="35" t="s">
        <v>15</v>
      </c>
      <c r="H9" s="42" t="s">
        <v>16</v>
      </c>
      <c r="I9" s="43"/>
      <c r="J9" s="43"/>
      <c r="K9" s="44"/>
      <c r="L9" s="38" t="s">
        <v>21</v>
      </c>
      <c r="M9" s="29" t="s">
        <v>22</v>
      </c>
      <c r="N9" s="30"/>
      <c r="O9" s="30"/>
      <c r="P9" s="30"/>
      <c r="Q9" s="30"/>
      <c r="R9" s="30"/>
      <c r="S9" s="31" t="s">
        <v>28</v>
      </c>
      <c r="T9" s="31" t="s">
        <v>29</v>
      </c>
      <c r="U9" s="31" t="s">
        <v>30</v>
      </c>
      <c r="V9" s="31" t="s">
        <v>1</v>
      </c>
    </row>
    <row r="10" spans="1:22" ht="63.75">
      <c r="A10" s="34"/>
      <c r="B10" s="34"/>
      <c r="C10" s="36"/>
      <c r="D10" s="36"/>
      <c r="E10" s="36"/>
      <c r="F10" s="36"/>
      <c r="G10" s="36"/>
      <c r="H10" s="8" t="s">
        <v>17</v>
      </c>
      <c r="I10" s="9" t="s">
        <v>18</v>
      </c>
      <c r="J10" s="8" t="s">
        <v>19</v>
      </c>
      <c r="K10" s="9" t="s">
        <v>20</v>
      </c>
      <c r="L10" s="39"/>
      <c r="M10" s="10" t="s">
        <v>23</v>
      </c>
      <c r="N10" s="11" t="s">
        <v>24</v>
      </c>
      <c r="O10" s="10" t="s">
        <v>25</v>
      </c>
      <c r="P10" s="10" t="s">
        <v>26</v>
      </c>
      <c r="Q10" s="11"/>
      <c r="R10" s="10" t="s">
        <v>27</v>
      </c>
      <c r="S10" s="32"/>
      <c r="T10" s="32"/>
      <c r="U10" s="32"/>
      <c r="V10" s="32"/>
    </row>
    <row r="11" spans="1:22" ht="32.25" customHeight="1">
      <c r="A11" s="7">
        <v>1</v>
      </c>
      <c r="B11" s="12" t="s">
        <v>33</v>
      </c>
      <c r="C11" s="4">
        <v>1</v>
      </c>
      <c r="D11" s="7" t="s">
        <v>7</v>
      </c>
      <c r="E11" s="4">
        <v>25</v>
      </c>
      <c r="F11" s="2" t="s">
        <v>31</v>
      </c>
      <c r="G11" s="2" t="s">
        <v>31</v>
      </c>
      <c r="H11" s="4">
        <v>836.4</v>
      </c>
      <c r="I11" s="3" t="s">
        <v>31</v>
      </c>
      <c r="J11" s="3" t="s">
        <v>31</v>
      </c>
      <c r="K11" s="3" t="s">
        <v>31</v>
      </c>
      <c r="L11" s="4">
        <f>E11*H11</f>
        <v>20910</v>
      </c>
      <c r="M11" s="4">
        <v>151</v>
      </c>
      <c r="N11" s="3">
        <v>0</v>
      </c>
      <c r="O11" s="4">
        <v>0</v>
      </c>
      <c r="P11" s="4">
        <v>25</v>
      </c>
      <c r="Q11" s="3" t="s">
        <v>31</v>
      </c>
      <c r="R11" s="4">
        <f>M11+N11+P11</f>
        <v>176</v>
      </c>
      <c r="S11" s="13">
        <f>L11-R11</f>
        <v>20734</v>
      </c>
      <c r="T11" s="3"/>
      <c r="U11" s="3"/>
      <c r="V11" s="2"/>
    </row>
    <row r="12" spans="1:22" ht="32.25" customHeight="1">
      <c r="A12" s="7">
        <v>2</v>
      </c>
      <c r="B12" s="12" t="s">
        <v>34</v>
      </c>
      <c r="C12" s="4">
        <v>2</v>
      </c>
      <c r="D12" s="7" t="s">
        <v>7</v>
      </c>
      <c r="E12" s="4">
        <v>25</v>
      </c>
      <c r="F12" s="2" t="s">
        <v>31</v>
      </c>
      <c r="G12" s="2" t="s">
        <v>31</v>
      </c>
      <c r="H12" s="4">
        <v>836.4</v>
      </c>
      <c r="I12" s="3" t="s">
        <v>31</v>
      </c>
      <c r="J12" s="3" t="s">
        <v>31</v>
      </c>
      <c r="K12" s="3" t="s">
        <v>31</v>
      </c>
      <c r="L12" s="4">
        <f t="shared" ref="L12:L13" si="0">E12*H12</f>
        <v>20910</v>
      </c>
      <c r="M12" s="4">
        <v>151</v>
      </c>
      <c r="N12" s="3">
        <v>0</v>
      </c>
      <c r="O12" s="4">
        <v>0</v>
      </c>
      <c r="P12" s="4">
        <v>25</v>
      </c>
      <c r="Q12" s="3" t="s">
        <v>31</v>
      </c>
      <c r="R12" s="4">
        <f t="shared" ref="R12:R13" si="1">M12+N12+P12</f>
        <v>176</v>
      </c>
      <c r="S12" s="13">
        <f t="shared" ref="S12:S13" si="2">L12-R12</f>
        <v>20734</v>
      </c>
      <c r="T12" s="3"/>
      <c r="U12" s="3"/>
      <c r="V12" s="2"/>
    </row>
    <row r="13" spans="1:22" ht="32.25" customHeight="1">
      <c r="A13" s="7">
        <v>3</v>
      </c>
      <c r="B13" s="12" t="s">
        <v>35</v>
      </c>
      <c r="C13" s="4">
        <v>3</v>
      </c>
      <c r="D13" s="7" t="s">
        <v>7</v>
      </c>
      <c r="E13" s="4">
        <v>25</v>
      </c>
      <c r="F13" s="2" t="s">
        <v>31</v>
      </c>
      <c r="G13" s="2" t="s">
        <v>31</v>
      </c>
      <c r="H13" s="4">
        <v>836.4</v>
      </c>
      <c r="I13" s="3" t="s">
        <v>31</v>
      </c>
      <c r="J13" s="3" t="s">
        <v>31</v>
      </c>
      <c r="K13" s="3" t="s">
        <v>31</v>
      </c>
      <c r="L13" s="4">
        <f t="shared" si="0"/>
        <v>20910</v>
      </c>
      <c r="M13" s="4">
        <v>151</v>
      </c>
      <c r="N13" s="4">
        <v>1731</v>
      </c>
      <c r="O13" s="4">
        <v>0</v>
      </c>
      <c r="P13" s="4">
        <v>25</v>
      </c>
      <c r="Q13" s="3" t="s">
        <v>31</v>
      </c>
      <c r="R13" s="4">
        <f t="shared" si="1"/>
        <v>1907</v>
      </c>
      <c r="S13" s="13">
        <f t="shared" si="2"/>
        <v>19003</v>
      </c>
      <c r="T13" s="3"/>
      <c r="U13" s="3"/>
      <c r="V13" s="2"/>
    </row>
    <row r="14" spans="1:22">
      <c r="A14" s="2"/>
      <c r="B14" s="2"/>
      <c r="C14" s="2"/>
      <c r="D14" s="21" t="s">
        <v>47</v>
      </c>
      <c r="E14" s="22">
        <f>SUM(E11:E13)</f>
        <v>75</v>
      </c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</row>
    <row r="15" spans="1:22">
      <c r="A15" s="5" t="s">
        <v>2</v>
      </c>
    </row>
    <row r="16" spans="1:22" ht="30" customHeight="1">
      <c r="A16" s="18" t="s">
        <v>8</v>
      </c>
      <c r="J16" s="24" t="s">
        <v>37</v>
      </c>
      <c r="K16" s="24"/>
    </row>
    <row r="17" spans="1:22" ht="26.25">
      <c r="B17" s="23" t="s">
        <v>9</v>
      </c>
      <c r="C17" s="23"/>
      <c r="D17" s="23"/>
      <c r="E17" s="23"/>
      <c r="F17" s="23"/>
      <c r="G17" s="23"/>
      <c r="H17" s="23"/>
      <c r="I17" s="23"/>
    </row>
    <row r="18" spans="1:22" ht="26.25">
      <c r="B18" s="17"/>
      <c r="C18" s="17"/>
      <c r="D18" s="17"/>
      <c r="E18" s="17"/>
      <c r="F18" s="17"/>
      <c r="G18" s="17"/>
      <c r="H18" s="17"/>
      <c r="I18" s="17"/>
    </row>
    <row r="19" spans="1:22" ht="123" customHeight="1">
      <c r="A19" s="28" t="s">
        <v>3</v>
      </c>
      <c r="B19" s="28"/>
      <c r="C19" s="24" t="s">
        <v>45</v>
      </c>
      <c r="D19" s="24"/>
      <c r="E19" s="24"/>
      <c r="F19" s="24"/>
      <c r="G19" s="24" t="s">
        <v>36</v>
      </c>
      <c r="H19" s="24"/>
      <c r="I19" s="24"/>
      <c r="J19" s="24"/>
      <c r="K19" s="24"/>
      <c r="L19" s="24"/>
    </row>
    <row r="21" spans="1:22" ht="15" customHeight="1">
      <c r="A21" s="28" t="s">
        <v>4</v>
      </c>
      <c r="B21" s="28"/>
      <c r="C21" s="27" t="s">
        <v>32</v>
      </c>
      <c r="D21" s="27"/>
      <c r="E21" s="27"/>
      <c r="F21" s="27"/>
      <c r="G21" s="25" t="s">
        <v>5</v>
      </c>
      <c r="H21" s="26"/>
      <c r="I21" s="26"/>
      <c r="J21" s="26"/>
      <c r="K21" s="26"/>
      <c r="L21" s="26"/>
    </row>
    <row r="23" spans="1:22" ht="15" customHeight="1">
      <c r="A23" s="33" t="s">
        <v>0</v>
      </c>
      <c r="B23" s="33" t="s">
        <v>10</v>
      </c>
      <c r="C23" s="35" t="s">
        <v>11</v>
      </c>
      <c r="D23" s="35" t="s">
        <v>12</v>
      </c>
      <c r="E23" s="35" t="s">
        <v>13</v>
      </c>
      <c r="F23" s="35" t="s">
        <v>14</v>
      </c>
      <c r="G23" s="35" t="s">
        <v>46</v>
      </c>
      <c r="H23" s="29" t="s">
        <v>16</v>
      </c>
      <c r="I23" s="30"/>
      <c r="J23" s="30"/>
      <c r="K23" s="37"/>
      <c r="L23" s="38" t="s">
        <v>21</v>
      </c>
      <c r="M23" s="29" t="s">
        <v>22</v>
      </c>
      <c r="N23" s="30"/>
      <c r="O23" s="30"/>
      <c r="P23" s="30"/>
      <c r="Q23" s="30"/>
      <c r="R23" s="30"/>
      <c r="S23" s="31" t="s">
        <v>28</v>
      </c>
      <c r="T23" s="31" t="s">
        <v>29</v>
      </c>
      <c r="U23" s="31" t="s">
        <v>30</v>
      </c>
      <c r="V23" s="31" t="s">
        <v>1</v>
      </c>
    </row>
    <row r="24" spans="1:22" ht="63.75">
      <c r="A24" s="34"/>
      <c r="B24" s="34"/>
      <c r="C24" s="36"/>
      <c r="D24" s="36"/>
      <c r="E24" s="36"/>
      <c r="F24" s="36"/>
      <c r="G24" s="36"/>
      <c r="H24" s="8" t="s">
        <v>17</v>
      </c>
      <c r="I24" s="9" t="s">
        <v>18</v>
      </c>
      <c r="J24" s="8" t="s">
        <v>19</v>
      </c>
      <c r="K24" s="9" t="s">
        <v>20</v>
      </c>
      <c r="L24" s="39"/>
      <c r="M24" s="10" t="s">
        <v>23</v>
      </c>
      <c r="N24" s="11" t="s">
        <v>24</v>
      </c>
      <c r="O24" s="10" t="s">
        <v>25</v>
      </c>
      <c r="P24" s="10" t="s">
        <v>26</v>
      </c>
      <c r="Q24" s="11"/>
      <c r="R24" s="10" t="s">
        <v>27</v>
      </c>
      <c r="S24" s="32"/>
      <c r="T24" s="32"/>
      <c r="U24" s="32"/>
      <c r="V24" s="32"/>
    </row>
    <row r="25" spans="1:22" ht="21.75" customHeight="1">
      <c r="A25" s="7">
        <v>1</v>
      </c>
      <c r="B25" s="14" t="s">
        <v>39</v>
      </c>
      <c r="C25" s="4">
        <v>5</v>
      </c>
      <c r="D25" s="4" t="s">
        <v>44</v>
      </c>
      <c r="E25" s="4">
        <v>22</v>
      </c>
      <c r="F25" s="2" t="s">
        <v>31</v>
      </c>
      <c r="G25" s="2">
        <v>17235</v>
      </c>
      <c r="H25" s="4">
        <v>11000</v>
      </c>
      <c r="I25" s="3" t="s">
        <v>31</v>
      </c>
      <c r="J25" s="3" t="s">
        <v>31</v>
      </c>
      <c r="K25" s="3">
        <v>1639</v>
      </c>
      <c r="L25" s="4">
        <f>SUM(H25:K25)</f>
        <v>12639</v>
      </c>
      <c r="M25" s="4">
        <f t="shared" ref="M25:M26" si="3">L25*0.75%</f>
        <v>94.79249999999999</v>
      </c>
      <c r="N25" s="3">
        <f>15000/30*22*12%</f>
        <v>1320</v>
      </c>
      <c r="O25" s="4">
        <v>0</v>
      </c>
      <c r="P25" s="4">
        <v>0</v>
      </c>
      <c r="Q25" s="3" t="s">
        <v>31</v>
      </c>
      <c r="R25" s="16">
        <f t="shared" ref="R25:R26" si="4">M25+N25+P25</f>
        <v>1414.7925</v>
      </c>
      <c r="S25" s="13">
        <f t="shared" ref="S25:S26" si="5">L25-R25</f>
        <v>11224.2075</v>
      </c>
      <c r="T25" s="3"/>
      <c r="U25" s="3"/>
      <c r="V25" s="2"/>
    </row>
    <row r="26" spans="1:22" ht="21.75" customHeight="1">
      <c r="A26" s="7">
        <v>2</v>
      </c>
      <c r="B26" s="14" t="s">
        <v>40</v>
      </c>
      <c r="C26" s="4">
        <v>6</v>
      </c>
      <c r="D26" s="7" t="s">
        <v>7</v>
      </c>
      <c r="E26" s="4">
        <v>22</v>
      </c>
      <c r="F26" s="2" t="s">
        <v>31</v>
      </c>
      <c r="G26" s="2">
        <v>20357</v>
      </c>
      <c r="H26" s="4">
        <v>11000</v>
      </c>
      <c r="I26" s="3" t="s">
        <v>31</v>
      </c>
      <c r="J26" s="3" t="s">
        <v>31</v>
      </c>
      <c r="K26" s="3">
        <v>3928</v>
      </c>
      <c r="L26" s="4">
        <f t="shared" ref="L26:L30" si="6">SUM(H26:K26)</f>
        <v>14928</v>
      </c>
      <c r="M26" s="4">
        <f t="shared" si="3"/>
        <v>111.96</v>
      </c>
      <c r="N26" s="3">
        <f>15000/30*22*12%</f>
        <v>1320</v>
      </c>
      <c r="O26" s="4">
        <v>0</v>
      </c>
      <c r="P26" s="4">
        <v>0</v>
      </c>
      <c r="Q26" s="3" t="s">
        <v>31</v>
      </c>
      <c r="R26" s="16">
        <f t="shared" si="4"/>
        <v>1431.96</v>
      </c>
      <c r="S26" s="13">
        <f t="shared" si="5"/>
        <v>13496.04</v>
      </c>
      <c r="T26" s="3"/>
      <c r="U26" s="3"/>
      <c r="V26" s="2"/>
    </row>
    <row r="27" spans="1:22" ht="21.75" customHeight="1">
      <c r="A27" s="7">
        <v>3</v>
      </c>
      <c r="B27" s="14" t="s">
        <v>38</v>
      </c>
      <c r="C27" s="4">
        <v>4</v>
      </c>
      <c r="D27" s="7" t="s">
        <v>7</v>
      </c>
      <c r="E27" s="4">
        <v>21</v>
      </c>
      <c r="F27" s="2" t="s">
        <v>31</v>
      </c>
      <c r="G27" s="2">
        <v>20905</v>
      </c>
      <c r="H27" s="4">
        <v>10500</v>
      </c>
      <c r="I27" s="3" t="s">
        <v>31</v>
      </c>
      <c r="J27" s="3" t="s">
        <v>31</v>
      </c>
      <c r="K27" s="3">
        <v>4134</v>
      </c>
      <c r="L27" s="4">
        <f t="shared" si="6"/>
        <v>14634</v>
      </c>
      <c r="M27" s="4">
        <f>L27*0.75%</f>
        <v>109.755</v>
      </c>
      <c r="N27" s="3">
        <f>15000/30*21*12%</f>
        <v>1260</v>
      </c>
      <c r="O27" s="4">
        <v>0</v>
      </c>
      <c r="P27" s="4">
        <v>0</v>
      </c>
      <c r="Q27" s="3" t="s">
        <v>31</v>
      </c>
      <c r="R27" s="16">
        <f>M27+N27+P27</f>
        <v>1369.7550000000001</v>
      </c>
      <c r="S27" s="13">
        <f>L27-R27</f>
        <v>13264.244999999999</v>
      </c>
      <c r="T27" s="3"/>
      <c r="U27" s="3"/>
      <c r="V27" s="2"/>
    </row>
    <row r="28" spans="1:22" ht="21.75" customHeight="1">
      <c r="A28" s="7">
        <v>4</v>
      </c>
      <c r="B28" s="19" t="s">
        <v>42</v>
      </c>
      <c r="C28" s="4">
        <v>7</v>
      </c>
      <c r="D28" s="7" t="s">
        <v>7</v>
      </c>
      <c r="E28" s="15">
        <v>5</v>
      </c>
      <c r="F28" s="2" t="s">
        <v>31</v>
      </c>
      <c r="G28" s="2">
        <v>20905</v>
      </c>
      <c r="H28" s="4">
        <v>2500</v>
      </c>
      <c r="I28" s="2"/>
      <c r="J28" s="2"/>
      <c r="K28" s="3">
        <v>984</v>
      </c>
      <c r="L28" s="4">
        <f t="shared" si="6"/>
        <v>3484</v>
      </c>
      <c r="M28" s="4">
        <v>27</v>
      </c>
      <c r="N28" s="3">
        <f>15000/30*5*12%</f>
        <v>300</v>
      </c>
      <c r="O28" s="4">
        <v>0</v>
      </c>
      <c r="P28" s="4">
        <v>0</v>
      </c>
      <c r="Q28" s="3" t="s">
        <v>31</v>
      </c>
      <c r="R28" s="16">
        <f>M28+N28+P28</f>
        <v>327</v>
      </c>
      <c r="S28" s="13">
        <f>L28-R28</f>
        <v>3157</v>
      </c>
      <c r="T28" s="2"/>
      <c r="U28" s="2"/>
      <c r="V28" s="2"/>
    </row>
    <row r="29" spans="1:22" ht="21.75" customHeight="1">
      <c r="A29" s="7">
        <v>5</v>
      </c>
      <c r="B29" s="19" t="s">
        <v>41</v>
      </c>
      <c r="C29" s="4">
        <v>8</v>
      </c>
      <c r="D29" s="7" t="s">
        <v>7</v>
      </c>
      <c r="E29" s="15">
        <v>5</v>
      </c>
      <c r="F29" s="2" t="s">
        <v>31</v>
      </c>
      <c r="G29" s="2">
        <v>20905</v>
      </c>
      <c r="H29" s="4">
        <v>2500</v>
      </c>
      <c r="I29" s="2"/>
      <c r="J29" s="2"/>
      <c r="K29" s="3">
        <v>984</v>
      </c>
      <c r="L29" s="4">
        <f t="shared" si="6"/>
        <v>3484</v>
      </c>
      <c r="M29" s="4">
        <v>27</v>
      </c>
      <c r="N29" s="3">
        <f t="shared" ref="N29:N30" si="7">15000/30*5*12%</f>
        <v>300</v>
      </c>
      <c r="O29" s="4">
        <v>0</v>
      </c>
      <c r="P29" s="4">
        <v>0</v>
      </c>
      <c r="Q29" s="3" t="s">
        <v>31</v>
      </c>
      <c r="R29" s="16">
        <f t="shared" ref="R29:R30" si="8">M29+N29+P29</f>
        <v>327</v>
      </c>
      <c r="S29" s="13">
        <f t="shared" ref="S29:S30" si="9">L29-R29</f>
        <v>3157</v>
      </c>
      <c r="T29" s="2"/>
      <c r="U29" s="2"/>
      <c r="V29" s="2"/>
    </row>
    <row r="30" spans="1:22" ht="21.75" customHeight="1">
      <c r="A30" s="7">
        <v>6</v>
      </c>
      <c r="B30" s="20" t="s">
        <v>43</v>
      </c>
      <c r="C30" s="4">
        <v>9</v>
      </c>
      <c r="D30" s="7" t="s">
        <v>7</v>
      </c>
      <c r="E30" s="15">
        <v>5</v>
      </c>
      <c r="F30" s="2" t="s">
        <v>31</v>
      </c>
      <c r="G30" s="2">
        <v>20905</v>
      </c>
      <c r="H30" s="4">
        <v>2500</v>
      </c>
      <c r="I30" s="2"/>
      <c r="J30" s="2"/>
      <c r="K30" s="3">
        <v>984</v>
      </c>
      <c r="L30" s="4">
        <f t="shared" si="6"/>
        <v>3484</v>
      </c>
      <c r="M30" s="4">
        <v>27</v>
      </c>
      <c r="N30" s="3">
        <f t="shared" si="7"/>
        <v>300</v>
      </c>
      <c r="O30" s="4">
        <v>0</v>
      </c>
      <c r="P30" s="4">
        <v>0</v>
      </c>
      <c r="Q30" s="3" t="s">
        <v>31</v>
      </c>
      <c r="R30" s="16">
        <f t="shared" si="8"/>
        <v>327</v>
      </c>
      <c r="S30" s="13">
        <f t="shared" si="9"/>
        <v>3157</v>
      </c>
      <c r="T30" s="2"/>
      <c r="U30" s="2"/>
      <c r="V30" s="2"/>
    </row>
  </sheetData>
  <mergeCells count="44">
    <mergeCell ref="U9:U10"/>
    <mergeCell ref="V9:V10"/>
    <mergeCell ref="G9:G10"/>
    <mergeCell ref="H9:K9"/>
    <mergeCell ref="L9:L10"/>
    <mergeCell ref="M9:R9"/>
    <mergeCell ref="S9:S10"/>
    <mergeCell ref="T9:T10"/>
    <mergeCell ref="F9:F10"/>
    <mergeCell ref="J2:K2"/>
    <mergeCell ref="B3:I3"/>
    <mergeCell ref="A5:B5"/>
    <mergeCell ref="C5:F5"/>
    <mergeCell ref="G5:L5"/>
    <mergeCell ref="A7:B7"/>
    <mergeCell ref="C7:F7"/>
    <mergeCell ref="G7:L7"/>
    <mergeCell ref="A9:A10"/>
    <mergeCell ref="B9:B10"/>
    <mergeCell ref="C9:C10"/>
    <mergeCell ref="D9:D10"/>
    <mergeCell ref="E9:E10"/>
    <mergeCell ref="J16:K16"/>
    <mergeCell ref="B17:I17"/>
    <mergeCell ref="A19:B19"/>
    <mergeCell ref="C19:F19"/>
    <mergeCell ref="G19:L19"/>
    <mergeCell ref="A21:B21"/>
    <mergeCell ref="C21:F21"/>
    <mergeCell ref="G21:L21"/>
    <mergeCell ref="A23:A24"/>
    <mergeCell ref="B23:B24"/>
    <mergeCell ref="C23:C24"/>
    <mergeCell ref="D23:D24"/>
    <mergeCell ref="E23:E24"/>
    <mergeCell ref="F23:F24"/>
    <mergeCell ref="G23:G24"/>
    <mergeCell ref="H23:K23"/>
    <mergeCell ref="L23:L24"/>
    <mergeCell ref="M23:R23"/>
    <mergeCell ref="S23:S24"/>
    <mergeCell ref="T23:T24"/>
    <mergeCell ref="U23:U24"/>
    <mergeCell ref="V23:V24"/>
  </mergeCells>
  <pageMargins left="0.25" right="0.2" top="0.2" bottom="0.2" header="0.2" footer="0.2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Register of Wages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</dc:creator>
  <cp:lastModifiedBy>user</cp:lastModifiedBy>
  <cp:lastPrinted>2023-05-27T06:35:49Z</cp:lastPrinted>
  <dcterms:created xsi:type="dcterms:W3CDTF">2023-01-04T04:53:19Z</dcterms:created>
  <dcterms:modified xsi:type="dcterms:W3CDTF">2023-06-07T06:07:26Z</dcterms:modified>
</cp:coreProperties>
</file>